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01.10.2018" sheetId="1" r:id="rId1"/>
  </sheets>
  <definedNames>
    <definedName name="_xlnm.Print_Area" localSheetId="0">'01.10.2018'!$A$1:$J$34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<sst xmlns="http://schemas.openxmlformats.org/spreadsheetml/2006/main" count="43" uniqueCount="40">
  <si>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Кировский район</t>
  </si>
  <si>
    <t>КБК</t>
  </si>
  <si>
    <t>КВР</t>
  </si>
  <si>
    <t>остаток на начало года</t>
  </si>
  <si>
    <t>Поступило доходов (субсидий) всего</t>
  </si>
  <si>
    <t>Расходы всего</t>
  </si>
  <si>
    <t>остаток на конец месяца</t>
  </si>
  <si>
    <t>С начала года (накопит.итог)</t>
  </si>
  <si>
    <t>За отчетный месяц</t>
  </si>
  <si>
    <t>130 (субсидия)</t>
  </si>
  <si>
    <t>Итого</t>
  </si>
  <si>
    <t>211 (01)</t>
  </si>
  <si>
    <t>211 (02)</t>
  </si>
  <si>
    <t>213 (01)</t>
  </si>
  <si>
    <t>213 (02)</t>
  </si>
  <si>
    <t>221 (01)</t>
  </si>
  <si>
    <t>221 (02)</t>
  </si>
  <si>
    <t>225 (02)</t>
  </si>
  <si>
    <t>226 (01)</t>
  </si>
  <si>
    <t>226 (02)</t>
  </si>
  <si>
    <t>310 (01)</t>
  </si>
  <si>
    <t>310 (02)</t>
  </si>
  <si>
    <t>Контроль</t>
  </si>
  <si>
    <t>340 (02)</t>
  </si>
  <si>
    <t>Главный бухгалтер</t>
  </si>
  <si>
    <t>291 (9030)</t>
  </si>
  <si>
    <t>291 (9031)</t>
  </si>
  <si>
    <t>МБОУ "Лицей №  51"</t>
  </si>
  <si>
    <t>В.Н.Мироненко</t>
  </si>
  <si>
    <t>211 (01)0703</t>
  </si>
  <si>
    <t>213 (01)0703</t>
  </si>
  <si>
    <t>Ассигнования 2019</t>
  </si>
  <si>
    <t>266(01)</t>
  </si>
  <si>
    <t>266(02)</t>
  </si>
  <si>
    <t>223 (9721)тепло</t>
  </si>
  <si>
    <t>223 (9730) свет</t>
  </si>
  <si>
    <t>223 (9710) мусор</t>
  </si>
  <si>
    <t>223 (9740) вода</t>
  </si>
  <si>
    <t>292 (0000)</t>
  </si>
  <si>
    <t>Информация о поступлении и расходовании средств субсидии на выполнение муниципального задания на 01.01.2020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</si>
</sst>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4" fontId="6" fillId="33" borderId="17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4" fontId="6" fillId="33" borderId="20" xfId="0" applyNumberFormat="1" applyFont="1" applyFill="1" applyBorder="1" applyAlignment="1">
      <alignment vertical="center" wrapText="1"/>
    </xf>
    <xf numFmtId="4" fontId="6" fillId="33" borderId="20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4" fontId="6" fillId="33" borderId="23" xfId="0" applyNumberFormat="1" applyFont="1" applyFill="1" applyBorder="1" applyAlignment="1">
      <alignment vertical="center" wrapText="1"/>
    </xf>
    <xf numFmtId="4" fontId="6" fillId="33" borderId="23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 wrapText="1"/>
    </xf>
    <xf numFmtId="4" fontId="6" fillId="33" borderId="25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4" fontId="6" fillId="33" borderId="28" xfId="0" applyNumberFormat="1" applyFont="1" applyFill="1" applyBorder="1" applyAlignment="1">
      <alignment vertical="center" wrapText="1"/>
    </xf>
    <xf numFmtId="4" fontId="6" fillId="33" borderId="28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vertical="center" wrapText="1"/>
    </xf>
    <xf numFmtId="4" fontId="5" fillId="33" borderId="30" xfId="0" applyNumberFormat="1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vertical="center" wrapText="1"/>
    </xf>
    <xf numFmtId="4" fontId="6" fillId="33" borderId="2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4" fontId="6" fillId="35" borderId="17" xfId="0" applyNumberFormat="1" applyFont="1" applyFill="1" applyBorder="1" applyAlignment="1">
      <alignment vertical="center" wrapText="1"/>
    </xf>
    <xf numFmtId="4" fontId="6" fillId="35" borderId="17" xfId="0" applyNumberFormat="1" applyFont="1" applyFill="1" applyBorder="1" applyAlignment="1">
      <alignment vertical="center"/>
    </xf>
    <xf numFmtId="4" fontId="6" fillId="35" borderId="20" xfId="0" applyNumberFormat="1" applyFont="1" applyFill="1" applyBorder="1" applyAlignment="1">
      <alignment/>
    </xf>
    <xf numFmtId="4" fontId="0" fillId="35" borderId="0" xfId="0" applyNumberFormat="1" applyFill="1" applyAlignment="1">
      <alignment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4" fontId="41" fillId="33" borderId="17" xfId="0" applyNumberFormat="1" applyFont="1" applyFill="1" applyBorder="1" applyAlignment="1">
      <alignment vertical="center" wrapText="1"/>
    </xf>
    <xf numFmtId="4" fontId="41" fillId="35" borderId="17" xfId="0" applyNumberFormat="1" applyFont="1" applyFill="1" applyBorder="1" applyAlignment="1">
      <alignment vertical="center" wrapText="1"/>
    </xf>
    <xf numFmtId="4" fontId="41" fillId="33" borderId="23" xfId="0" applyNumberFormat="1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0" zoomScaleNormal="80" zoomScalePageLayoutView="0" workbookViewId="0" topLeftCell="A1">
      <selection activeCell="L31" sqref="L31"/>
    </sheetView>
  </sheetViews>
  <sheetFormatPr defaultColWidth="9.140625" defaultRowHeight="15"/>
  <cols>
    <col min="1" max="1" width="12.7109375" style="0" customWidth="1"/>
    <col min="2" max="2" width="17.421875" style="0" customWidth="1"/>
    <col min="3" max="3" width="4.28125" style="0" bestFit="1" customWidth="1"/>
    <col min="4" max="4" width="11.7109375" style="0" customWidth="1"/>
    <col min="5" max="5" width="15.57421875" style="0" customWidth="1"/>
    <col min="6" max="6" width="15.8515625" style="0" customWidth="1"/>
    <col min="7" max="7" width="17.7109375" style="0" customWidth="1"/>
    <col min="8" max="8" width="14.7109375" style="0" customWidth="1"/>
    <col min="9" max="9" width="17.00390625" style="0" customWidth="1"/>
    <col min="10" max="10" width="16.57421875" style="0" customWidth="1"/>
    <col min="11" max="11" width="25.7109375" style="0" customWidth="1"/>
    <col min="12" max="12" width="12.421875" style="0" bestFit="1" customWidth="1"/>
    <col min="13" max="13" width="10.57421875" style="0" bestFit="1" customWidth="1"/>
  </cols>
  <sheetData>
    <row r="1" spans="1:10" ht="15.75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 thickBo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27" customHeight="1">
      <c r="A4" s="59"/>
      <c r="B4" s="61" t="s">
        <v>1</v>
      </c>
      <c r="C4" s="61" t="s">
        <v>2</v>
      </c>
      <c r="D4" s="47" t="s">
        <v>3</v>
      </c>
      <c r="E4" s="64" t="s">
        <v>4</v>
      </c>
      <c r="F4" s="65"/>
      <c r="G4" s="61" t="s">
        <v>31</v>
      </c>
      <c r="H4" s="47" t="s">
        <v>5</v>
      </c>
      <c r="I4" s="47"/>
      <c r="J4" s="48" t="s">
        <v>6</v>
      </c>
    </row>
    <row r="5" spans="1:10" ht="26.25" thickBot="1">
      <c r="A5" s="60"/>
      <c r="B5" s="62"/>
      <c r="C5" s="62"/>
      <c r="D5" s="63"/>
      <c r="E5" s="3" t="s">
        <v>7</v>
      </c>
      <c r="F5" s="4" t="s">
        <v>8</v>
      </c>
      <c r="G5" s="62"/>
      <c r="H5" s="4" t="s">
        <v>7</v>
      </c>
      <c r="I5" s="4" t="s">
        <v>8</v>
      </c>
      <c r="J5" s="49"/>
    </row>
    <row r="6" spans="1:11" ht="15">
      <c r="A6" s="50" t="s">
        <v>27</v>
      </c>
      <c r="B6" s="13" t="s">
        <v>9</v>
      </c>
      <c r="C6" s="14"/>
      <c r="D6" s="15">
        <v>173760.39</v>
      </c>
      <c r="E6" s="15">
        <f>10099428.26+1414751.34+816841.94+164570.81+1117370.05+81128.61+3047500.24</f>
        <v>16741591.25</v>
      </c>
      <c r="F6" s="15">
        <f>F33</f>
        <v>1117370.05</v>
      </c>
      <c r="G6" s="15">
        <v>16741591.25</v>
      </c>
      <c r="H6" s="16">
        <v>15016827</v>
      </c>
      <c r="I6" s="16">
        <v>1581894.88</v>
      </c>
      <c r="J6" s="22">
        <f>D6+E6-H6</f>
        <v>1898524.6400000006</v>
      </c>
      <c r="K6" s="8"/>
    </row>
    <row r="7" spans="1:11" ht="15.75" thickBot="1">
      <c r="A7" s="51"/>
      <c r="B7" s="23">
        <v>111</v>
      </c>
      <c r="C7" s="24"/>
      <c r="D7" s="25"/>
      <c r="E7" s="15"/>
      <c r="F7" s="25"/>
      <c r="G7" s="25"/>
      <c r="H7" s="26"/>
      <c r="I7" s="26"/>
      <c r="J7" s="27"/>
      <c r="K7" s="8"/>
    </row>
    <row r="8" spans="1:10" ht="15.75" thickBot="1">
      <c r="A8" s="51"/>
      <c r="B8" s="28" t="s">
        <v>10</v>
      </c>
      <c r="C8" s="29"/>
      <c r="D8" s="30">
        <f>SUM(D6:D6)</f>
        <v>173760.39</v>
      </c>
      <c r="E8" s="15">
        <f>E6</f>
        <v>16741591.25</v>
      </c>
      <c r="F8" s="30">
        <f>SUM(F6:F6)</f>
        <v>1117370.05</v>
      </c>
      <c r="G8" s="30">
        <f>SUM(G6:G6)</f>
        <v>16741591.25</v>
      </c>
      <c r="H8" s="30">
        <f>SUM(H6:H6)</f>
        <v>15016827</v>
      </c>
      <c r="I8" s="30">
        <f>SUM(I6:I6)</f>
        <v>1581894.88</v>
      </c>
      <c r="J8" s="31">
        <f>SUM(J6:J7)</f>
        <v>1898524.6400000006</v>
      </c>
    </row>
    <row r="9" spans="1:10" ht="15.75" thickBot="1">
      <c r="A9" s="51"/>
      <c r="B9" s="53"/>
      <c r="C9" s="54"/>
      <c r="D9" s="54"/>
      <c r="E9" s="54"/>
      <c r="F9" s="54"/>
      <c r="G9" s="54"/>
      <c r="H9" s="54"/>
      <c r="I9" s="54"/>
      <c r="J9" s="55"/>
    </row>
    <row r="10" spans="1:12" ht="15">
      <c r="A10" s="51"/>
      <c r="B10" s="9" t="s">
        <v>11</v>
      </c>
      <c r="C10" s="10"/>
      <c r="D10" s="11">
        <v>38803.12</v>
      </c>
      <c r="E10" s="44">
        <v>10300082</v>
      </c>
      <c r="F10" s="11">
        <v>652841</v>
      </c>
      <c r="G10" s="11">
        <v>10300082</v>
      </c>
      <c r="H10" s="12">
        <v>9115445.17</v>
      </c>
      <c r="I10" s="12">
        <v>921816.65</v>
      </c>
      <c r="J10" s="33">
        <f>D10+E10-H10</f>
        <v>1223439.9499999993</v>
      </c>
      <c r="K10" s="8"/>
      <c r="L10" s="8"/>
    </row>
    <row r="11" spans="1:13" ht="15">
      <c r="A11" s="51"/>
      <c r="B11" s="35" t="s">
        <v>12</v>
      </c>
      <c r="C11" s="36"/>
      <c r="D11" s="37"/>
      <c r="E11" s="45">
        <v>816500</v>
      </c>
      <c r="F11" s="37">
        <v>70000</v>
      </c>
      <c r="G11" s="37">
        <v>816500</v>
      </c>
      <c r="H11" s="38">
        <v>816500</v>
      </c>
      <c r="I11" s="38">
        <v>130635.9</v>
      </c>
      <c r="J11" s="39">
        <f>D11+E11-H11</f>
        <v>0</v>
      </c>
      <c r="K11" s="40"/>
      <c r="L11" s="43"/>
      <c r="M11" s="8"/>
    </row>
    <row r="12" spans="1:11" ht="15">
      <c r="A12" s="51"/>
      <c r="B12" s="9" t="s">
        <v>32</v>
      </c>
      <c r="C12" s="10"/>
      <c r="D12" s="11"/>
      <c r="E12" s="44">
        <v>35000</v>
      </c>
      <c r="F12" s="11"/>
      <c r="G12" s="11">
        <v>35000</v>
      </c>
      <c r="H12" s="12">
        <v>4415</v>
      </c>
      <c r="I12" s="12"/>
      <c r="J12" s="33"/>
      <c r="K12" s="8"/>
    </row>
    <row r="13" spans="1:11" ht="15">
      <c r="A13" s="51"/>
      <c r="B13" s="9" t="s">
        <v>33</v>
      </c>
      <c r="C13" s="10"/>
      <c r="D13" s="11"/>
      <c r="E13" s="44">
        <v>15000</v>
      </c>
      <c r="F13" s="11"/>
      <c r="G13" s="11">
        <v>15000</v>
      </c>
      <c r="H13" s="12"/>
      <c r="I13" s="12"/>
      <c r="J13" s="33"/>
      <c r="K13" s="8"/>
    </row>
    <row r="14" spans="1:11" ht="15">
      <c r="A14" s="51"/>
      <c r="B14" s="9" t="s">
        <v>29</v>
      </c>
      <c r="C14" s="10"/>
      <c r="D14" s="11"/>
      <c r="E14" s="44">
        <v>174423.56</v>
      </c>
      <c r="F14" s="11"/>
      <c r="G14" s="11">
        <v>174423.56</v>
      </c>
      <c r="H14" s="12">
        <v>36651.87</v>
      </c>
      <c r="I14" s="12"/>
      <c r="J14" s="33">
        <f aca="true" t="shared" si="0" ref="J14:J32">D14+E14-H14</f>
        <v>137771.69</v>
      </c>
      <c r="K14" s="8"/>
    </row>
    <row r="15" spans="1:11" ht="15">
      <c r="A15" s="51"/>
      <c r="B15" s="9" t="s">
        <v>30</v>
      </c>
      <c r="C15" s="10"/>
      <c r="D15" s="11"/>
      <c r="E15" s="44">
        <v>52676.44</v>
      </c>
      <c r="F15" s="11"/>
      <c r="G15" s="11">
        <v>52676.44</v>
      </c>
      <c r="H15" s="12">
        <v>15910.59</v>
      </c>
      <c r="I15" s="12"/>
      <c r="J15" s="33">
        <f t="shared" si="0"/>
        <v>36765.850000000006</v>
      </c>
      <c r="K15" s="8"/>
    </row>
    <row r="16" spans="1:11" ht="15">
      <c r="A16" s="51"/>
      <c r="B16" s="13" t="s">
        <v>13</v>
      </c>
      <c r="C16" s="10"/>
      <c r="D16" s="11">
        <v>0</v>
      </c>
      <c r="E16" s="44">
        <v>2917258</v>
      </c>
      <c r="F16" s="11">
        <v>197159</v>
      </c>
      <c r="G16" s="11">
        <v>2917258</v>
      </c>
      <c r="H16" s="12">
        <v>2682834.49</v>
      </c>
      <c r="I16" s="12">
        <v>274825.55</v>
      </c>
      <c r="J16" s="33">
        <f>D16+E16-H16</f>
        <v>234423.50999999978</v>
      </c>
      <c r="K16" s="8"/>
    </row>
    <row r="17" spans="1:11" ht="15">
      <c r="A17" s="51"/>
      <c r="B17" s="41" t="s">
        <v>14</v>
      </c>
      <c r="C17" s="42"/>
      <c r="D17" s="37"/>
      <c r="E17" s="45">
        <v>246600</v>
      </c>
      <c r="F17" s="37">
        <v>20000</v>
      </c>
      <c r="G17" s="37">
        <v>246600</v>
      </c>
      <c r="H17" s="38">
        <v>246600</v>
      </c>
      <c r="I17" s="38">
        <v>26582.77</v>
      </c>
      <c r="J17" s="39">
        <f t="shared" si="0"/>
        <v>0</v>
      </c>
      <c r="K17" s="40"/>
    </row>
    <row r="18" spans="1:11" ht="15">
      <c r="A18" s="51"/>
      <c r="B18" s="13" t="s">
        <v>15</v>
      </c>
      <c r="C18" s="14"/>
      <c r="D18" s="11">
        <v>0</v>
      </c>
      <c r="E18" s="44">
        <v>50960</v>
      </c>
      <c r="F18" s="11">
        <v>6000</v>
      </c>
      <c r="G18" s="11">
        <v>50960</v>
      </c>
      <c r="H18" s="12">
        <v>24000</v>
      </c>
      <c r="I18" s="12"/>
      <c r="J18" s="33">
        <f t="shared" si="0"/>
        <v>26960</v>
      </c>
      <c r="K18" s="8"/>
    </row>
    <row r="19" spans="1:11" ht="15">
      <c r="A19" s="51"/>
      <c r="B19" s="13" t="s">
        <v>16</v>
      </c>
      <c r="C19" s="14"/>
      <c r="D19" s="11">
        <v>48235.07</v>
      </c>
      <c r="E19" s="44">
        <v>30000</v>
      </c>
      <c r="F19" s="11">
        <v>8233.36</v>
      </c>
      <c r="G19" s="11">
        <v>30000</v>
      </c>
      <c r="H19" s="12">
        <v>78235.07</v>
      </c>
      <c r="I19" s="12"/>
      <c r="J19" s="33">
        <f t="shared" si="0"/>
        <v>0</v>
      </c>
      <c r="K19" s="8"/>
    </row>
    <row r="20" spans="1:11" ht="15">
      <c r="A20" s="51"/>
      <c r="B20" s="13" t="s">
        <v>34</v>
      </c>
      <c r="C20" s="14"/>
      <c r="D20" s="11"/>
      <c r="E20" s="44">
        <v>458607.08</v>
      </c>
      <c r="F20" s="11">
        <v>69269.4</v>
      </c>
      <c r="G20" s="11">
        <v>458607.08</v>
      </c>
      <c r="H20" s="12">
        <v>427437.63</v>
      </c>
      <c r="I20" s="12"/>
      <c r="J20" s="33">
        <f t="shared" si="0"/>
        <v>31169.45000000001</v>
      </c>
      <c r="K20" s="8"/>
    </row>
    <row r="21" spans="1:11" ht="15">
      <c r="A21" s="51"/>
      <c r="B21" s="13" t="s">
        <v>35</v>
      </c>
      <c r="C21" s="14"/>
      <c r="D21" s="11"/>
      <c r="E21" s="44">
        <v>158700</v>
      </c>
      <c r="F21" s="11"/>
      <c r="G21" s="11">
        <v>158700</v>
      </c>
      <c r="H21" s="12">
        <v>155185.99</v>
      </c>
      <c r="I21" s="12">
        <v>32802.9</v>
      </c>
      <c r="J21" s="33">
        <f t="shared" si="0"/>
        <v>3514.0100000000093</v>
      </c>
      <c r="K21" s="8"/>
    </row>
    <row r="22" spans="1:11" ht="15">
      <c r="A22" s="51"/>
      <c r="B22" s="13" t="s">
        <v>36</v>
      </c>
      <c r="C22" s="14"/>
      <c r="D22" s="11"/>
      <c r="E22" s="44">
        <v>83375.93</v>
      </c>
      <c r="F22" s="11"/>
      <c r="G22" s="11">
        <v>83375.93</v>
      </c>
      <c r="H22" s="12">
        <v>81918.15</v>
      </c>
      <c r="I22" s="12"/>
      <c r="J22" s="33">
        <f t="shared" si="0"/>
        <v>1457.7799999999988</v>
      </c>
      <c r="K22" s="8"/>
    </row>
    <row r="23" spans="1:11" ht="15">
      <c r="A23" s="51"/>
      <c r="B23" s="13" t="s">
        <v>37</v>
      </c>
      <c r="C23" s="14"/>
      <c r="D23" s="11"/>
      <c r="E23" s="44">
        <v>176192.92</v>
      </c>
      <c r="F23" s="11">
        <v>20000</v>
      </c>
      <c r="G23" s="11">
        <v>176192.92</v>
      </c>
      <c r="H23" s="12">
        <v>95543.42</v>
      </c>
      <c r="I23" s="12"/>
      <c r="J23" s="33">
        <f t="shared" si="0"/>
        <v>80649.50000000001</v>
      </c>
      <c r="K23" s="34"/>
    </row>
    <row r="24" spans="1:11" ht="15">
      <c r="A24" s="51"/>
      <c r="B24" s="13" t="s">
        <v>17</v>
      </c>
      <c r="C24" s="14"/>
      <c r="D24" s="11">
        <v>14311.82</v>
      </c>
      <c r="E24" s="44">
        <v>222421.32</v>
      </c>
      <c r="F24" s="11">
        <v>56517.29</v>
      </c>
      <c r="G24" s="11">
        <v>222421.32</v>
      </c>
      <c r="H24" s="12">
        <v>175060.84</v>
      </c>
      <c r="I24" s="12">
        <v>5650</v>
      </c>
      <c r="J24" s="33">
        <f>D24+E24-H24</f>
        <v>61672.30000000002</v>
      </c>
      <c r="K24" s="8"/>
    </row>
    <row r="25" spans="1:11" ht="15">
      <c r="A25" s="51"/>
      <c r="B25" s="13" t="s">
        <v>18</v>
      </c>
      <c r="C25" s="14"/>
      <c r="D25" s="11"/>
      <c r="E25" s="44">
        <v>55500</v>
      </c>
      <c r="F25" s="11"/>
      <c r="G25" s="11">
        <v>55500</v>
      </c>
      <c r="H25" s="12">
        <v>45518.4</v>
      </c>
      <c r="I25" s="12">
        <v>7586.4</v>
      </c>
      <c r="J25" s="33">
        <f t="shared" si="0"/>
        <v>9981.599999999999</v>
      </c>
      <c r="K25" s="8"/>
    </row>
    <row r="26" spans="1:11" ht="15">
      <c r="A26" s="51"/>
      <c r="B26" s="13" t="s">
        <v>19</v>
      </c>
      <c r="C26" s="14"/>
      <c r="D26" s="11">
        <v>5000</v>
      </c>
      <c r="E26" s="44">
        <v>273294</v>
      </c>
      <c r="F26" s="11">
        <v>17350</v>
      </c>
      <c r="G26" s="11">
        <v>273294</v>
      </c>
      <c r="H26" s="12">
        <v>274940</v>
      </c>
      <c r="I26" s="12">
        <v>81994.71</v>
      </c>
      <c r="J26" s="33">
        <f t="shared" si="0"/>
        <v>3354</v>
      </c>
      <c r="K26" s="8"/>
    </row>
    <row r="27" spans="1:11" ht="15">
      <c r="A27" s="51"/>
      <c r="B27" s="13" t="s">
        <v>25</v>
      </c>
      <c r="C27" s="14"/>
      <c r="D27" s="11">
        <v>18360</v>
      </c>
      <c r="E27" s="44">
        <f>345870+96930</f>
        <v>442800</v>
      </c>
      <c r="F27" s="11"/>
      <c r="G27" s="11">
        <v>442800</v>
      </c>
      <c r="H27" s="12">
        <f>345870+115290</f>
        <v>461160</v>
      </c>
      <c r="I27" s="12"/>
      <c r="J27" s="33">
        <f t="shared" si="0"/>
        <v>0</v>
      </c>
      <c r="K27" s="8"/>
    </row>
    <row r="28" spans="1:11" ht="15">
      <c r="A28" s="51"/>
      <c r="B28" s="13" t="s">
        <v>26</v>
      </c>
      <c r="C28" s="14"/>
      <c r="D28" s="11"/>
      <c r="E28" s="44">
        <v>1900</v>
      </c>
      <c r="F28" s="11"/>
      <c r="G28" s="11">
        <v>1900</v>
      </c>
      <c r="H28" s="12">
        <v>799</v>
      </c>
      <c r="I28" s="12"/>
      <c r="J28" s="33">
        <f t="shared" si="0"/>
        <v>1101</v>
      </c>
      <c r="K28" s="8"/>
    </row>
    <row r="29" spans="1:11" ht="15">
      <c r="A29" s="51"/>
      <c r="B29" s="13" t="s">
        <v>38</v>
      </c>
      <c r="C29" s="14"/>
      <c r="D29" s="11">
        <v>33671.38</v>
      </c>
      <c r="E29" s="11"/>
      <c r="F29" s="11"/>
      <c r="G29" s="11"/>
      <c r="H29" s="12">
        <v>33671.38</v>
      </c>
      <c r="I29" s="12"/>
      <c r="J29" s="33">
        <f>D29+E29-H29</f>
        <v>0</v>
      </c>
      <c r="K29" s="8"/>
    </row>
    <row r="30" spans="1:11" ht="15">
      <c r="A30" s="51"/>
      <c r="B30" s="13" t="s">
        <v>20</v>
      </c>
      <c r="C30" s="14"/>
      <c r="D30" s="11"/>
      <c r="E30" s="44">
        <v>200000</v>
      </c>
      <c r="F30" s="11"/>
      <c r="G30" s="11">
        <v>200000</v>
      </c>
      <c r="H30" s="12">
        <v>200000</v>
      </c>
      <c r="I30" s="12">
        <v>100000</v>
      </c>
      <c r="J30" s="33">
        <f t="shared" si="0"/>
        <v>0</v>
      </c>
      <c r="K30" s="8"/>
    </row>
    <row r="31" spans="1:11" ht="15">
      <c r="A31" s="51"/>
      <c r="B31" s="13" t="s">
        <v>21</v>
      </c>
      <c r="C31" s="14"/>
      <c r="D31" s="15"/>
      <c r="E31" s="15"/>
      <c r="F31" s="15"/>
      <c r="G31" s="15"/>
      <c r="H31" s="16"/>
      <c r="I31" s="16"/>
      <c r="J31" s="33">
        <f t="shared" si="0"/>
        <v>0</v>
      </c>
      <c r="K31" s="8"/>
    </row>
    <row r="32" spans="1:11" ht="15.75" thickBot="1">
      <c r="A32" s="51"/>
      <c r="B32" s="17" t="s">
        <v>23</v>
      </c>
      <c r="C32" s="18"/>
      <c r="D32" s="19">
        <v>15379</v>
      </c>
      <c r="E32" s="46">
        <v>30300</v>
      </c>
      <c r="F32" s="19"/>
      <c r="G32" s="19">
        <v>30300</v>
      </c>
      <c r="H32" s="20">
        <v>45000</v>
      </c>
      <c r="I32" s="20"/>
      <c r="J32" s="33">
        <f t="shared" si="0"/>
        <v>679</v>
      </c>
      <c r="K32" s="8"/>
    </row>
    <row r="33" spans="1:11" ht="15.75" thickBot="1">
      <c r="A33" s="51"/>
      <c r="B33" s="5" t="s">
        <v>10</v>
      </c>
      <c r="C33" s="6"/>
      <c r="D33" s="7">
        <f aca="true" t="shared" si="1" ref="D33:J33">SUM(D10:D32)</f>
        <v>173760.39</v>
      </c>
      <c r="E33" s="7">
        <f>SUM(E10:E32)</f>
        <v>16741591.25</v>
      </c>
      <c r="F33" s="7">
        <f t="shared" si="1"/>
        <v>1117370.05</v>
      </c>
      <c r="G33" s="7">
        <f t="shared" si="1"/>
        <v>16741591.25</v>
      </c>
      <c r="H33" s="7">
        <f>SUM(H10:H32)</f>
        <v>15016827.000000002</v>
      </c>
      <c r="I33" s="7">
        <f t="shared" si="1"/>
        <v>1581894.88</v>
      </c>
      <c r="J33" s="32">
        <f t="shared" si="1"/>
        <v>1852939.6399999992</v>
      </c>
      <c r="K33" s="8"/>
    </row>
    <row r="34" spans="1:11" ht="15.75" thickBot="1">
      <c r="A34" s="52"/>
      <c r="B34" s="5" t="s">
        <v>22</v>
      </c>
      <c r="C34" s="6"/>
      <c r="D34" s="7">
        <f aca="true" t="shared" si="2" ref="D34:I34">D8-D33</f>
        <v>0</v>
      </c>
      <c r="E34" s="7">
        <f>E8-E33</f>
        <v>0</v>
      </c>
      <c r="F34" s="7">
        <f t="shared" si="2"/>
        <v>0</v>
      </c>
      <c r="G34" s="7">
        <f t="shared" si="2"/>
        <v>0</v>
      </c>
      <c r="H34" s="7">
        <f>H8-H33</f>
        <v>0</v>
      </c>
      <c r="I34" s="7">
        <f t="shared" si="2"/>
        <v>0</v>
      </c>
      <c r="J34" s="21"/>
      <c r="K34" s="8"/>
    </row>
    <row r="35" spans="5:8" ht="15">
      <c r="E35" s="8"/>
      <c r="H35" s="8"/>
    </row>
    <row r="36" spans="5:10" ht="15">
      <c r="E36" s="8"/>
      <c r="G36" s="8"/>
      <c r="I36" s="8"/>
      <c r="J36" s="8"/>
    </row>
    <row r="37" spans="2:10" ht="15">
      <c r="B37" t="s">
        <v>24</v>
      </c>
      <c r="E37" t="s">
        <v>28</v>
      </c>
      <c r="H37" s="8"/>
      <c r="J37" s="8"/>
    </row>
    <row r="38" spans="6:10" ht="15">
      <c r="F38" s="8"/>
      <c r="H38" s="8"/>
      <c r="I38" s="8"/>
      <c r="J38" s="8"/>
    </row>
    <row r="39" spans="5:9" ht="15">
      <c r="E39" s="8"/>
      <c r="I39" s="8"/>
    </row>
    <row r="41" ht="15">
      <c r="E41" s="8"/>
    </row>
    <row r="42" ht="15">
      <c r="E42" s="8"/>
    </row>
    <row r="43" ht="15">
      <c r="E43" s="8"/>
    </row>
  </sheetData>
  <sheetProtection/>
  <mergeCells count="12">
    <mergeCell ref="E4:F4"/>
    <mergeCell ref="G4:G5"/>
    <mergeCell ref="H4:I4"/>
    <mergeCell ref="J4:J5"/>
    <mergeCell ref="A6:A34"/>
    <mergeCell ref="B9:J9"/>
    <mergeCell ref="A1:J1"/>
    <mergeCell ref="A2:J2"/>
    <mergeCell ref="A4:A5"/>
    <mergeCell ref="B4:B5"/>
    <mergeCell ref="C4:C5"/>
    <mergeCell ref="D4:D5"/>
  </mergeCells>
  <printOptions/>
  <pageMargins left="0.63" right="0.19" top="0.7480314960629921" bottom="0.58" header="0.31496062992125984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</dc:creator>
  <cp:keywords/>
  <dc:description/>
  <cp:lastModifiedBy>777</cp:lastModifiedBy>
  <cp:lastPrinted>2019-11-07T14:07:00Z</cp:lastPrinted>
  <dcterms:created xsi:type="dcterms:W3CDTF">2017-03-28T12:28:27Z</dcterms:created>
  <dcterms:modified xsi:type="dcterms:W3CDTF">2020-03-05T12:11:34Z</dcterms:modified>
  <cp:category/>
  <cp:version/>
  <cp:contentType/>
  <cp:contentStatus/>
</cp:coreProperties>
</file>